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BEMPROJEKT\2018\Gminy\Krobia\Bukownica\Bukownica\"/>
    </mc:Choice>
  </mc:AlternateContent>
  <bookViews>
    <workbookView xWindow="0" yWindow="0" windowWidth="28800" windowHeight="12435" activeTab="1"/>
  </bookViews>
  <sheets>
    <sheet name="KI" sheetId="1" r:id="rId1"/>
    <sheet name="KO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2" l="1"/>
  <c r="E17" i="2"/>
  <c r="A15" i="2"/>
  <c r="G19" i="1" l="1"/>
  <c r="G25" i="1"/>
  <c r="E28" i="1"/>
  <c r="A15" i="1" l="1"/>
  <c r="G23" i="1"/>
  <c r="G27" i="1"/>
  <c r="G24" i="1" l="1"/>
  <c r="G22" i="1"/>
  <c r="G9" i="1"/>
  <c r="G10" i="1"/>
  <c r="G11" i="1"/>
  <c r="G29" i="1" l="1"/>
  <c r="G28" i="1"/>
  <c r="E17" i="1"/>
  <c r="G15" i="1"/>
  <c r="G14" i="1"/>
  <c r="G8" i="1"/>
  <c r="G7" i="1"/>
  <c r="G12" i="1" s="1"/>
  <c r="G30" i="1" l="1"/>
  <c r="G17" i="1"/>
  <c r="G18" i="1"/>
  <c r="G20" i="1" s="1"/>
  <c r="G31" i="1" l="1"/>
  <c r="G33" i="1" s="1"/>
  <c r="G32" i="1" l="1"/>
</calcChain>
</file>

<file path=xl/sharedStrings.xml><?xml version="1.0" encoding="utf-8"?>
<sst xmlns="http://schemas.openxmlformats.org/spreadsheetml/2006/main" count="146" uniqueCount="63">
  <si>
    <t>Lp.</t>
  </si>
  <si>
    <t>Podstawa</t>
  </si>
  <si>
    <t>Opis</t>
  </si>
  <si>
    <t>Ilość</t>
  </si>
  <si>
    <t>Cena jedn.</t>
  </si>
  <si>
    <t>D-01.00.00 ROBOTY PRZYGOTOWAWCZE</t>
  </si>
  <si>
    <t>KNNR 1 0111-01</t>
  </si>
  <si>
    <t>Roboty pomiarowe przy liniowych robotach ziemnych - trasa dróg w terenie równinnym.</t>
  </si>
  <si>
    <t>km</t>
  </si>
  <si>
    <t>Geodezja  kalk. własna</t>
  </si>
  <si>
    <t>Koszt - obsługi geodezyjnej podczas realizacji inwestycji oraz sporządzenia inwentaryzacji geodezyjnej powykonawczej</t>
  </si>
  <si>
    <t>kpl</t>
  </si>
  <si>
    <t>KNR 2-31 140604</t>
  </si>
  <si>
    <t xml:space="preserve">Regulacja pionowa studzienek kanalizacyjnych </t>
  </si>
  <si>
    <t>szt.</t>
  </si>
  <si>
    <t>Razem dział: D-01.00.00 ROBOTY PRZYGOTOWAWCZE</t>
  </si>
  <si>
    <t>D-04.00.00 PODBUDOWA</t>
  </si>
  <si>
    <t>KNNR 6 0101-01</t>
  </si>
  <si>
    <t>KNNR 1 0205-04</t>
  </si>
  <si>
    <t>Roboty ziemne wykonywane koparkami przedsiębiernymi o poj.łyżki 0.60 m3 w gr.kat. I-III w ziemi uprzednio zmagazynowanej w hałdach z transportem urobku na odległość do 10 km samochodami samowyładowczymi</t>
  </si>
  <si>
    <t>KNNR 6 0103-03</t>
  </si>
  <si>
    <t>Profilowanie i zagęszczanie podłoża wykonywane mechanicznie w gruncie kat. II-IV pod warstwy konstrukcyjne nawierzchni</t>
  </si>
  <si>
    <t>Razem dział: D-04.00.00 PODBUDOWA</t>
  </si>
  <si>
    <t>D-05.00.00 NAWIERZCHNIA</t>
  </si>
  <si>
    <t>KNR 13-12
1501-01
analogia</t>
  </si>
  <si>
    <t>KNR 2-31
0114-05 analogia</t>
  </si>
  <si>
    <t>KOSZTORYS INWESTORSKI</t>
  </si>
  <si>
    <t>KNNR 1 0102-02</t>
  </si>
  <si>
    <t>Mechaniczne karczowanie zagajników średnich od 31% do
60% powierzchni</t>
  </si>
  <si>
    <t>ha</t>
  </si>
  <si>
    <t>Oczyszczenie terenu z pozostałości po wykarczowaniu
(drobne gałęzie, korzenie i kora bez wrzosu) ze spaleniem
na miejscu</t>
  </si>
  <si>
    <t>Jedn.</t>
  </si>
  <si>
    <t>Wartość</t>
  </si>
  <si>
    <t>KNR 2-01 0111-03</t>
  </si>
  <si>
    <t>I</t>
  </si>
  <si>
    <t>II</t>
  </si>
  <si>
    <t>D-08.00.00 ELEMENTY ULIC</t>
  </si>
  <si>
    <t>Razem dział: D-08.00.00 ELEMENTY ULIC</t>
  </si>
  <si>
    <t>KNR 2-31 0402-04
analogia</t>
  </si>
  <si>
    <t>Ława pod opornik betonowa z oporem</t>
  </si>
  <si>
    <t xml:space="preserve">Krawężniki betonowe wystające o wymiarach 15x30 cm na
podsypce cementowo-piaskowej
 </t>
  </si>
  <si>
    <t>KNR 2-31 0403-03</t>
  </si>
  <si>
    <t>m</t>
  </si>
  <si>
    <r>
      <t>m</t>
    </r>
    <r>
      <rPr>
        <vertAlign val="superscript"/>
        <sz val="10"/>
        <color rgb="FF000000"/>
        <rFont val="Arial"/>
        <family val="2"/>
        <charset val="238"/>
      </rPr>
      <t>2</t>
    </r>
  </si>
  <si>
    <t>III</t>
  </si>
  <si>
    <t>IV</t>
  </si>
  <si>
    <t>KNR 2-31 0401-08</t>
  </si>
  <si>
    <t>Rowki pod krawężniki i ławy krawężnikowe o wymiarach
40x40 cm w gruncie kat.III-IV</t>
  </si>
  <si>
    <t>KOSZTORYS OFERTOWY</t>
  </si>
  <si>
    <t>Razem dział: D-05.00.00 NAWIERZCHNIA</t>
  </si>
  <si>
    <t>Wartość kosztorysowa robót bez podatku VAT ( zł )</t>
  </si>
  <si>
    <t>Podatek VAT ( zł )</t>
  </si>
  <si>
    <t>Ogółem wartość kosztorysowa robót ( zł )</t>
  </si>
  <si>
    <t xml:space="preserve">Warstwa  podbudowy z kruszywa łamanego 0-31,5mm o grubości po zagęszczeniu 10cm  </t>
  </si>
  <si>
    <t xml:space="preserve">Koryta wykonywane mechanicznie gł. 35 cm w gruncie kat. II-VI na całej szerokości jezdni </t>
  </si>
  <si>
    <t>Ułożenie nawierzchni z płyt drogowych żelbetowych  typu PDTP o wymiarach 120/80/16 cm na podsypce piaskowej gr. 10cm</t>
  </si>
  <si>
    <t xml:space="preserve">Nawiechnia z kruszywa łamanego o grubości po zagęszczeniu 17cm -dotyczy zaklinowania płyt żelbetowych i poboczy </t>
  </si>
  <si>
    <t>PRZEBUDOWA DROGI GMINNEJ W MIEJSCOWOŚCI  BUKOWNICA  W RAMACH ZADANIA BUDOWA DRÓG DOJAZDOWYCH DO GRUNTÓW ROLNYCH O SZEROKOŚCI MIN. 4 M</t>
  </si>
  <si>
    <t>PRZEBUDOWA DROGI GMINNEJ W MIEJSCOWOŚCI  BUKOWNICA  W RAMACH ZADANIA BUDOWA DRÓG DOJAZDOWYCH DO GRUNTÓW ROLNYCH O SZEROKOŚCI MIN. 4 M dz nr dz. 267, 263, 29/1, 227, obręb 0001 Bukownica, jedn. ewid. 300403_5 Krobia-obszar wiejski</t>
  </si>
  <si>
    <t xml:space="preserve">KNNR 6 0502-03
</t>
  </si>
  <si>
    <t>Nawierzchnia jezdni z kostki brukowej betonowej koloru szarego grubości 8 cm na podsypce cementowo-piaskowej 1:4 grub. 4 cm z wypełnieniem spoin piaskiem</t>
  </si>
  <si>
    <t>Podbudowy betonowe o grubości po zagęszczeniu 25 cm pielęgnowane piaskiem i wodą z betonu klasy C6/8</t>
  </si>
  <si>
    <r>
      <t>m</t>
    </r>
    <r>
      <rPr>
        <vertAlign val="superscript"/>
        <sz val="8"/>
        <color rgb="FF000000"/>
        <rFont val="Arial"/>
        <family val="2"/>
        <charset val="238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</si>
</sst>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16"/>
      <color theme="1"/>
      <name val="Times New Roman"/>
      <family val="1"/>
      <charset val="238"/>
    </font>
    <font>
      <sz val="10"/>
      <name val="Arial"/>
      <family val="2"/>
      <charset val="238"/>
    </font>
    <font>
      <i/>
      <sz val="14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vertAlign val="superscript"/>
      <sz val="8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4" fontId="4" fillId="0" borderId="0" xfId="0" applyNumberFormat="1" applyFont="1" applyFill="1" applyBorder="1" applyAlignment="1" applyProtection="1">
      <alignment horizontal="center" vertical="center"/>
    </xf>
    <xf numFmtId="4" fontId="4" fillId="0" borderId="0" xfId="0" applyNumberFormat="1" applyFont="1" applyFill="1" applyBorder="1" applyAlignment="1" applyProtection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0" fillId="0" borderId="0" xfId="0" applyNumberFormat="1"/>
    <xf numFmtId="4" fontId="2" fillId="0" borderId="2" xfId="0" applyNumberFormat="1" applyFont="1" applyBorder="1" applyAlignment="1">
      <alignment horizontal="center" vertical="center" wrapText="1"/>
    </xf>
    <xf numFmtId="4" fontId="8" fillId="0" borderId="10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1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center" wrapText="1"/>
    </xf>
    <xf numFmtId="0" fontId="2" fillId="0" borderId="15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4" fontId="10" fillId="0" borderId="10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vertical="center" wrapText="1"/>
    </xf>
    <xf numFmtId="4" fontId="7" fillId="0" borderId="7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4" fontId="10" fillId="0" borderId="18" xfId="0" applyNumberFormat="1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opLeftCell="A7" workbookViewId="0">
      <selection activeCell="L25" sqref="L25"/>
    </sheetView>
  </sheetViews>
  <sheetFormatPr defaultRowHeight="15" x14ac:dyDescent="0.25"/>
  <cols>
    <col min="1" max="1" width="4.140625" style="4" customWidth="1"/>
    <col min="2" max="2" width="16" style="40" customWidth="1"/>
    <col min="3" max="3" width="54.42578125" customWidth="1"/>
    <col min="4" max="4" width="12" style="4" customWidth="1"/>
    <col min="5" max="5" width="10.42578125" style="31" bestFit="1" customWidth="1"/>
    <col min="6" max="6" width="9.140625" style="31"/>
    <col min="7" max="7" width="11.42578125" style="31" customWidth="1"/>
  </cols>
  <sheetData>
    <row r="1" spans="1:7" ht="48" customHeight="1" x14ac:dyDescent="0.25">
      <c r="A1" s="17" t="s">
        <v>26</v>
      </c>
      <c r="B1" s="17"/>
      <c r="C1" s="17"/>
      <c r="D1" s="17"/>
      <c r="E1" s="17"/>
      <c r="F1" s="17"/>
      <c r="G1" s="17"/>
    </row>
    <row r="2" spans="1:7" x14ac:dyDescent="0.25">
      <c r="A2" s="5"/>
      <c r="B2" s="5"/>
      <c r="C2" s="5"/>
      <c r="D2" s="6"/>
      <c r="E2" s="7"/>
      <c r="F2" s="7"/>
    </row>
    <row r="3" spans="1:7" ht="46.5" customHeight="1" thickBot="1" x14ac:dyDescent="0.3">
      <c r="A3" s="18" t="s">
        <v>57</v>
      </c>
      <c r="B3" s="18"/>
      <c r="C3" s="18"/>
      <c r="D3" s="18"/>
      <c r="E3" s="18"/>
      <c r="F3" s="18"/>
      <c r="G3" s="18"/>
    </row>
    <row r="4" spans="1:7" ht="23.25" thickBot="1" x14ac:dyDescent="0.3">
      <c r="A4" s="13" t="s">
        <v>0</v>
      </c>
      <c r="B4" s="1" t="s">
        <v>1</v>
      </c>
      <c r="C4" s="1" t="s">
        <v>2</v>
      </c>
      <c r="D4" s="1" t="s">
        <v>31</v>
      </c>
      <c r="E4" s="32" t="s">
        <v>3</v>
      </c>
      <c r="F4" s="53" t="s">
        <v>4</v>
      </c>
      <c r="G4" s="32" t="s">
        <v>32</v>
      </c>
    </row>
    <row r="5" spans="1:7" ht="31.5" customHeight="1" thickBot="1" x14ac:dyDescent="0.3">
      <c r="A5" s="19" t="s">
        <v>58</v>
      </c>
      <c r="B5" s="20"/>
      <c r="C5" s="20"/>
      <c r="D5" s="20"/>
      <c r="E5" s="20"/>
      <c r="F5" s="20"/>
      <c r="G5" s="21"/>
    </row>
    <row r="6" spans="1:7" ht="15.75" thickBot="1" x14ac:dyDescent="0.3">
      <c r="A6" s="8" t="s">
        <v>34</v>
      </c>
      <c r="B6" s="36"/>
      <c r="C6" s="22" t="s">
        <v>5</v>
      </c>
      <c r="D6" s="23"/>
      <c r="E6" s="23"/>
      <c r="F6" s="23"/>
      <c r="G6" s="24"/>
    </row>
    <row r="7" spans="1:7" ht="23.25" thickBot="1" x14ac:dyDescent="0.3">
      <c r="A7" s="9">
        <v>1</v>
      </c>
      <c r="B7" s="10" t="s">
        <v>6</v>
      </c>
      <c r="C7" s="2" t="s">
        <v>7</v>
      </c>
      <c r="D7" s="10" t="s">
        <v>8</v>
      </c>
      <c r="E7" s="54">
        <v>0.6</v>
      </c>
      <c r="F7" s="54">
        <v>1500</v>
      </c>
      <c r="G7" s="33">
        <f>E7*F7</f>
        <v>900</v>
      </c>
    </row>
    <row r="8" spans="1:7" ht="23.25" thickBot="1" x14ac:dyDescent="0.3">
      <c r="A8" s="9">
        <v>2</v>
      </c>
      <c r="B8" s="10" t="s">
        <v>9</v>
      </c>
      <c r="C8" s="2" t="s">
        <v>10</v>
      </c>
      <c r="D8" s="10" t="s">
        <v>11</v>
      </c>
      <c r="E8" s="54">
        <v>1</v>
      </c>
      <c r="F8" s="54">
        <v>2000</v>
      </c>
      <c r="G8" s="33">
        <f>E8*F8</f>
        <v>2000</v>
      </c>
    </row>
    <row r="9" spans="1:7" ht="23.25" thickBot="1" x14ac:dyDescent="0.3">
      <c r="A9" s="9">
        <v>3</v>
      </c>
      <c r="B9" s="10" t="s">
        <v>27</v>
      </c>
      <c r="C9" s="2" t="s">
        <v>28</v>
      </c>
      <c r="D9" s="10" t="s">
        <v>29</v>
      </c>
      <c r="E9" s="54">
        <v>0.03</v>
      </c>
      <c r="F9" s="54">
        <v>15000</v>
      </c>
      <c r="G9" s="33">
        <f t="shared" ref="G9:G11" si="0">E9*F9</f>
        <v>450</v>
      </c>
    </row>
    <row r="10" spans="1:7" ht="34.5" thickBot="1" x14ac:dyDescent="0.3">
      <c r="A10" s="9">
        <v>4</v>
      </c>
      <c r="B10" s="10" t="s">
        <v>33</v>
      </c>
      <c r="C10" s="2" t="s">
        <v>30</v>
      </c>
      <c r="D10" s="10" t="s">
        <v>43</v>
      </c>
      <c r="E10" s="54">
        <v>300</v>
      </c>
      <c r="F10" s="54">
        <v>4.5</v>
      </c>
      <c r="G10" s="33">
        <f t="shared" si="0"/>
        <v>1350</v>
      </c>
    </row>
    <row r="11" spans="1:7" ht="15.75" thickBot="1" x14ac:dyDescent="0.3">
      <c r="A11" s="9">
        <v>5</v>
      </c>
      <c r="B11" s="10" t="s">
        <v>12</v>
      </c>
      <c r="C11" s="2" t="s">
        <v>13</v>
      </c>
      <c r="D11" s="10" t="s">
        <v>14</v>
      </c>
      <c r="E11" s="54">
        <v>6</v>
      </c>
      <c r="F11" s="54">
        <v>500</v>
      </c>
      <c r="G11" s="33">
        <f t="shared" si="0"/>
        <v>3000</v>
      </c>
    </row>
    <row r="12" spans="1:7" ht="15.75" thickBot="1" x14ac:dyDescent="0.3">
      <c r="A12" s="50" t="s">
        <v>15</v>
      </c>
      <c r="B12" s="48"/>
      <c r="C12" s="48"/>
      <c r="D12" s="48"/>
      <c r="E12" s="48"/>
      <c r="F12" s="49"/>
      <c r="G12" s="51">
        <f>SUM(G7:G11)</f>
        <v>7700</v>
      </c>
    </row>
    <row r="13" spans="1:7" ht="15.75" thickBot="1" x14ac:dyDescent="0.3">
      <c r="A13" s="14" t="s">
        <v>35</v>
      </c>
      <c r="B13" s="52"/>
      <c r="C13" s="19" t="s">
        <v>16</v>
      </c>
      <c r="D13" s="20"/>
      <c r="E13" s="20"/>
      <c r="F13" s="20"/>
      <c r="G13" s="21"/>
    </row>
    <row r="14" spans="1:7" ht="23.25" thickBot="1" x14ac:dyDescent="0.3">
      <c r="A14" s="15">
        <v>6</v>
      </c>
      <c r="B14" s="10" t="s">
        <v>17</v>
      </c>
      <c r="C14" s="2" t="s">
        <v>54</v>
      </c>
      <c r="D14" s="10" t="s">
        <v>43</v>
      </c>
      <c r="E14" s="54">
        <v>2525.79</v>
      </c>
      <c r="F14" s="54">
        <v>6</v>
      </c>
      <c r="G14" s="33">
        <f>E14*F14</f>
        <v>15154.74</v>
      </c>
    </row>
    <row r="15" spans="1:7" x14ac:dyDescent="0.25">
      <c r="A15" s="25">
        <f>A14+1</f>
        <v>7</v>
      </c>
      <c r="B15" s="37" t="s">
        <v>18</v>
      </c>
      <c r="C15" s="27" t="s">
        <v>19</v>
      </c>
      <c r="D15" s="29" t="s">
        <v>62</v>
      </c>
      <c r="E15" s="55">
        <v>913.32</v>
      </c>
      <c r="F15" s="55">
        <v>23</v>
      </c>
      <c r="G15" s="34">
        <f>E15*F15</f>
        <v>21006.36</v>
      </c>
    </row>
    <row r="16" spans="1:7" ht="30" customHeight="1" thickBot="1" x14ac:dyDescent="0.3">
      <c r="A16" s="26"/>
      <c r="B16" s="38"/>
      <c r="C16" s="28"/>
      <c r="D16" s="30"/>
      <c r="E16" s="56"/>
      <c r="F16" s="56"/>
      <c r="G16" s="35"/>
    </row>
    <row r="17" spans="1:7" ht="30" customHeight="1" thickBot="1" x14ac:dyDescent="0.3">
      <c r="A17" s="15">
        <v>8</v>
      </c>
      <c r="B17" s="10" t="s">
        <v>20</v>
      </c>
      <c r="C17" s="2" t="s">
        <v>21</v>
      </c>
      <c r="D17" s="10" t="s">
        <v>43</v>
      </c>
      <c r="E17" s="54">
        <f>E14</f>
        <v>2525.79</v>
      </c>
      <c r="F17" s="54">
        <v>1.5</v>
      </c>
      <c r="G17" s="33">
        <f>E17*F17</f>
        <v>3788.6849999999999</v>
      </c>
    </row>
    <row r="18" spans="1:7" ht="33" customHeight="1" thickBot="1" x14ac:dyDescent="0.3">
      <c r="A18" s="15">
        <v>9</v>
      </c>
      <c r="B18" s="39" t="s">
        <v>25</v>
      </c>
      <c r="C18" s="3" t="s">
        <v>53</v>
      </c>
      <c r="D18" s="10" t="s">
        <v>43</v>
      </c>
      <c r="E18" s="57">
        <v>2122.4</v>
      </c>
      <c r="F18" s="57">
        <v>25</v>
      </c>
      <c r="G18" s="33">
        <f>E18*F18</f>
        <v>53060</v>
      </c>
    </row>
    <row r="19" spans="1:7" ht="33" customHeight="1" thickBot="1" x14ac:dyDescent="0.3">
      <c r="A19" s="15">
        <v>10</v>
      </c>
      <c r="B19" s="39" t="s">
        <v>25</v>
      </c>
      <c r="C19" s="3" t="s">
        <v>61</v>
      </c>
      <c r="D19" s="10" t="s">
        <v>43</v>
      </c>
      <c r="E19" s="57">
        <v>403.39</v>
      </c>
      <c r="F19" s="57">
        <v>35</v>
      </c>
      <c r="G19" s="33">
        <f>E19*F19</f>
        <v>14118.65</v>
      </c>
    </row>
    <row r="20" spans="1:7" ht="15.75" thickBot="1" x14ac:dyDescent="0.3">
      <c r="A20" s="47" t="s">
        <v>22</v>
      </c>
      <c r="B20" s="48"/>
      <c r="C20" s="48"/>
      <c r="D20" s="48"/>
      <c r="E20" s="48"/>
      <c r="F20" s="49"/>
      <c r="G20" s="51">
        <f>SUM(G14:G19)</f>
        <v>107128.435</v>
      </c>
    </row>
    <row r="21" spans="1:7" ht="15.75" thickBot="1" x14ac:dyDescent="0.3">
      <c r="A21" s="8" t="s">
        <v>44</v>
      </c>
      <c r="B21" s="36"/>
      <c r="C21" s="19" t="s">
        <v>23</v>
      </c>
      <c r="D21" s="20"/>
      <c r="E21" s="20"/>
      <c r="F21" s="20"/>
      <c r="G21" s="21"/>
    </row>
    <row r="22" spans="1:7" ht="34.5" thickBot="1" x14ac:dyDescent="0.3">
      <c r="A22" s="9">
        <v>11</v>
      </c>
      <c r="B22" s="10" t="s">
        <v>59</v>
      </c>
      <c r="C22" s="2" t="s">
        <v>60</v>
      </c>
      <c r="D22" s="10" t="s">
        <v>43</v>
      </c>
      <c r="E22" s="54">
        <v>403.39</v>
      </c>
      <c r="F22" s="54">
        <v>75</v>
      </c>
      <c r="G22" s="33">
        <f>E22*F22</f>
        <v>30254.25</v>
      </c>
    </row>
    <row r="23" spans="1:7" ht="34.5" thickBot="1" x14ac:dyDescent="0.3">
      <c r="A23" s="11">
        <v>12</v>
      </c>
      <c r="B23" s="10" t="s">
        <v>24</v>
      </c>
      <c r="C23" s="2" t="s">
        <v>55</v>
      </c>
      <c r="D23" s="10" t="s">
        <v>43</v>
      </c>
      <c r="E23" s="54">
        <v>777.76</v>
      </c>
      <c r="F23" s="54">
        <v>150</v>
      </c>
      <c r="G23" s="33">
        <f>E23*F23</f>
        <v>116664</v>
      </c>
    </row>
    <row r="24" spans="1:7" ht="36" customHeight="1" thickBot="1" x14ac:dyDescent="0.3">
      <c r="A24" s="12">
        <v>13</v>
      </c>
      <c r="B24" s="12" t="s">
        <v>25</v>
      </c>
      <c r="C24" s="3" t="s">
        <v>56</v>
      </c>
      <c r="D24" s="10" t="s">
        <v>43</v>
      </c>
      <c r="E24" s="57">
        <v>1344.64</v>
      </c>
      <c r="F24" s="57">
        <v>30</v>
      </c>
      <c r="G24" s="33">
        <f>E24*F24</f>
        <v>40339.200000000004</v>
      </c>
    </row>
    <row r="25" spans="1:7" ht="15.75" thickBot="1" x14ac:dyDescent="0.3">
      <c r="A25" s="50" t="s">
        <v>49</v>
      </c>
      <c r="B25" s="48"/>
      <c r="C25" s="48"/>
      <c r="D25" s="48"/>
      <c r="E25" s="48"/>
      <c r="F25" s="49"/>
      <c r="G25" s="51">
        <f>SUM(G22:G24)</f>
        <v>187257.45</v>
      </c>
    </row>
    <row r="26" spans="1:7" ht="15.75" thickBot="1" x14ac:dyDescent="0.3">
      <c r="A26" s="8" t="s">
        <v>45</v>
      </c>
      <c r="B26" s="36"/>
      <c r="C26" s="19" t="s">
        <v>36</v>
      </c>
      <c r="D26" s="20"/>
      <c r="E26" s="20"/>
      <c r="F26" s="20"/>
      <c r="G26" s="21"/>
    </row>
    <row r="27" spans="1:7" ht="23.25" thickBot="1" x14ac:dyDescent="0.3">
      <c r="A27" s="11">
        <v>14</v>
      </c>
      <c r="B27" s="10" t="s">
        <v>46</v>
      </c>
      <c r="C27" s="2" t="s">
        <v>47</v>
      </c>
      <c r="D27" s="10" t="s">
        <v>42</v>
      </c>
      <c r="E27" s="54">
        <v>288.31</v>
      </c>
      <c r="F27" s="54">
        <v>6</v>
      </c>
      <c r="G27" s="33">
        <f>E27*F27</f>
        <v>1729.8600000000001</v>
      </c>
    </row>
    <row r="28" spans="1:7" ht="23.25" thickBot="1" x14ac:dyDescent="0.3">
      <c r="A28" s="9">
        <v>15</v>
      </c>
      <c r="B28" s="10" t="s">
        <v>38</v>
      </c>
      <c r="C28" s="2" t="s">
        <v>39</v>
      </c>
      <c r="D28" s="10" t="s">
        <v>62</v>
      </c>
      <c r="E28" s="54">
        <f>288.31*0.065</f>
        <v>18.74015</v>
      </c>
      <c r="F28" s="54">
        <v>350</v>
      </c>
      <c r="G28" s="33">
        <f>E28*F28</f>
        <v>6559.0524999999998</v>
      </c>
    </row>
    <row r="29" spans="1:7" ht="33" customHeight="1" thickBot="1" x14ac:dyDescent="0.3">
      <c r="A29" s="12">
        <v>16</v>
      </c>
      <c r="B29" s="12" t="s">
        <v>41</v>
      </c>
      <c r="C29" s="3" t="s">
        <v>40</v>
      </c>
      <c r="D29" s="12" t="s">
        <v>42</v>
      </c>
      <c r="E29" s="57">
        <v>288.31</v>
      </c>
      <c r="F29" s="57">
        <v>35</v>
      </c>
      <c r="G29" s="33">
        <f>E29*F29</f>
        <v>10090.85</v>
      </c>
    </row>
    <row r="30" spans="1:7" ht="15.75" thickBot="1" x14ac:dyDescent="0.3">
      <c r="A30" s="50" t="s">
        <v>37</v>
      </c>
      <c r="B30" s="48"/>
      <c r="C30" s="48"/>
      <c r="D30" s="48"/>
      <c r="E30" s="48"/>
      <c r="F30" s="49"/>
      <c r="G30" s="58">
        <f>SUM(G27:G29)</f>
        <v>18379.762500000001</v>
      </c>
    </row>
    <row r="31" spans="1:7" ht="15.75" thickBot="1" x14ac:dyDescent="0.3">
      <c r="A31" s="41" t="s">
        <v>50</v>
      </c>
      <c r="B31" s="42"/>
      <c r="C31" s="42"/>
      <c r="D31" s="42"/>
      <c r="E31" s="42"/>
      <c r="F31" s="42"/>
      <c r="G31" s="59">
        <f>G12+G20+G25+G30</f>
        <v>320465.64750000002</v>
      </c>
    </row>
    <row r="32" spans="1:7" ht="15.75" thickBot="1" x14ac:dyDescent="0.3">
      <c r="A32" s="43" t="s">
        <v>51</v>
      </c>
      <c r="B32" s="44"/>
      <c r="C32" s="44"/>
      <c r="D32" s="44"/>
      <c r="E32" s="44"/>
      <c r="F32" s="44"/>
      <c r="G32" s="59">
        <f>G31*0.23</f>
        <v>73707.098925000013</v>
      </c>
    </row>
    <row r="33" spans="1:7" ht="15.75" thickBot="1" x14ac:dyDescent="0.3">
      <c r="A33" s="45" t="s">
        <v>52</v>
      </c>
      <c r="B33" s="46"/>
      <c r="C33" s="46"/>
      <c r="D33" s="46"/>
      <c r="E33" s="46"/>
      <c r="F33" s="46"/>
      <c r="G33" s="59">
        <f>G31*1.23</f>
        <v>394172.74642500002</v>
      </c>
    </row>
  </sheetData>
  <mergeCells count="21">
    <mergeCell ref="A33:F33"/>
    <mergeCell ref="G15:G16"/>
    <mergeCell ref="A25:F25"/>
    <mergeCell ref="C26:G26"/>
    <mergeCell ref="A30:F30"/>
    <mergeCell ref="A31:F31"/>
    <mergeCell ref="A32:F32"/>
    <mergeCell ref="C21:G21"/>
    <mergeCell ref="A1:G1"/>
    <mergeCell ref="A3:G3"/>
    <mergeCell ref="A20:F20"/>
    <mergeCell ref="A5:G5"/>
    <mergeCell ref="C6:G6"/>
    <mergeCell ref="A12:F12"/>
    <mergeCell ref="C13:G13"/>
    <mergeCell ref="A15:A16"/>
    <mergeCell ref="B15:B16"/>
    <mergeCell ref="C15:C16"/>
    <mergeCell ref="D15:D16"/>
    <mergeCell ref="E15:E16"/>
    <mergeCell ref="F15:F16"/>
  </mergeCells>
  <pageMargins left="0.7" right="0.7" top="0.75" bottom="0.75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abSelected="1" workbookViewId="0">
      <selection activeCell="K26" sqref="K26"/>
    </sheetView>
  </sheetViews>
  <sheetFormatPr defaultRowHeight="15" x14ac:dyDescent="0.25"/>
  <cols>
    <col min="1" max="1" width="4.140625" style="4" customWidth="1"/>
    <col min="2" max="2" width="16" style="40" customWidth="1"/>
    <col min="3" max="3" width="54.42578125" customWidth="1"/>
    <col min="4" max="4" width="12" style="4" customWidth="1"/>
    <col min="5" max="5" width="10.42578125" style="31" bestFit="1" customWidth="1"/>
    <col min="6" max="6" width="9.140625" style="31"/>
    <col min="7" max="7" width="11.42578125" style="31" customWidth="1"/>
  </cols>
  <sheetData>
    <row r="1" spans="1:7" ht="48" customHeight="1" x14ac:dyDescent="0.25">
      <c r="A1" s="17" t="s">
        <v>48</v>
      </c>
      <c r="B1" s="17"/>
      <c r="C1" s="17"/>
      <c r="D1" s="17"/>
      <c r="E1" s="17"/>
      <c r="F1" s="17"/>
      <c r="G1" s="17"/>
    </row>
    <row r="2" spans="1:7" x14ac:dyDescent="0.25">
      <c r="A2" s="5"/>
      <c r="B2" s="5"/>
      <c r="C2" s="5"/>
      <c r="D2" s="6"/>
      <c r="E2" s="7"/>
      <c r="F2" s="7"/>
    </row>
    <row r="3" spans="1:7" ht="46.5" customHeight="1" thickBot="1" x14ac:dyDescent="0.3">
      <c r="A3" s="18" t="s">
        <v>57</v>
      </c>
      <c r="B3" s="18"/>
      <c r="C3" s="18"/>
      <c r="D3" s="18"/>
      <c r="E3" s="18"/>
      <c r="F3" s="18"/>
      <c r="G3" s="18"/>
    </row>
    <row r="4" spans="1:7" ht="23.25" thickBot="1" x14ac:dyDescent="0.3">
      <c r="A4" s="13" t="s">
        <v>0</v>
      </c>
      <c r="B4" s="1" t="s">
        <v>1</v>
      </c>
      <c r="C4" s="1" t="s">
        <v>2</v>
      </c>
      <c r="D4" s="1" t="s">
        <v>31</v>
      </c>
      <c r="E4" s="32" t="s">
        <v>3</v>
      </c>
      <c r="F4" s="53" t="s">
        <v>4</v>
      </c>
      <c r="G4" s="32" t="s">
        <v>32</v>
      </c>
    </row>
    <row r="5" spans="1:7" ht="31.5" customHeight="1" thickBot="1" x14ac:dyDescent="0.3">
      <c r="A5" s="19" t="s">
        <v>58</v>
      </c>
      <c r="B5" s="20"/>
      <c r="C5" s="20"/>
      <c r="D5" s="20"/>
      <c r="E5" s="20"/>
      <c r="F5" s="20"/>
      <c r="G5" s="21"/>
    </row>
    <row r="6" spans="1:7" ht="15.75" thickBot="1" x14ac:dyDescent="0.3">
      <c r="A6" s="8" t="s">
        <v>34</v>
      </c>
      <c r="B6" s="36"/>
      <c r="C6" s="22" t="s">
        <v>5</v>
      </c>
      <c r="D6" s="23"/>
      <c r="E6" s="23"/>
      <c r="F6" s="23"/>
      <c r="G6" s="24"/>
    </row>
    <row r="7" spans="1:7" ht="23.25" thickBot="1" x14ac:dyDescent="0.3">
      <c r="A7" s="16">
        <v>1</v>
      </c>
      <c r="B7" s="10" t="s">
        <v>6</v>
      </c>
      <c r="C7" s="2" t="s">
        <v>7</v>
      </c>
      <c r="D7" s="10" t="s">
        <v>8</v>
      </c>
      <c r="E7" s="54">
        <v>0.6</v>
      </c>
      <c r="F7" s="54"/>
      <c r="G7" s="33"/>
    </row>
    <row r="8" spans="1:7" ht="23.25" thickBot="1" x14ac:dyDescent="0.3">
      <c r="A8" s="16">
        <v>2</v>
      </c>
      <c r="B8" s="10" t="s">
        <v>9</v>
      </c>
      <c r="C8" s="2" t="s">
        <v>10</v>
      </c>
      <c r="D8" s="10" t="s">
        <v>11</v>
      </c>
      <c r="E8" s="54">
        <v>1</v>
      </c>
      <c r="F8" s="54"/>
      <c r="G8" s="33"/>
    </row>
    <row r="9" spans="1:7" ht="23.25" thickBot="1" x14ac:dyDescent="0.3">
      <c r="A9" s="16">
        <v>3</v>
      </c>
      <c r="B9" s="10" t="s">
        <v>27</v>
      </c>
      <c r="C9" s="2" t="s">
        <v>28</v>
      </c>
      <c r="D9" s="10" t="s">
        <v>29</v>
      </c>
      <c r="E9" s="54">
        <v>0.03</v>
      </c>
      <c r="F9" s="54"/>
      <c r="G9" s="33"/>
    </row>
    <row r="10" spans="1:7" ht="34.5" thickBot="1" x14ac:dyDescent="0.3">
      <c r="A10" s="16">
        <v>4</v>
      </c>
      <c r="B10" s="10" t="s">
        <v>33</v>
      </c>
      <c r="C10" s="2" t="s">
        <v>30</v>
      </c>
      <c r="D10" s="10" t="s">
        <v>43</v>
      </c>
      <c r="E10" s="54">
        <v>300</v>
      </c>
      <c r="F10" s="54"/>
      <c r="G10" s="33"/>
    </row>
    <row r="11" spans="1:7" ht="15.75" thickBot="1" x14ac:dyDescent="0.3">
      <c r="A11" s="16">
        <v>5</v>
      </c>
      <c r="B11" s="10" t="s">
        <v>12</v>
      </c>
      <c r="C11" s="2" t="s">
        <v>13</v>
      </c>
      <c r="D11" s="10" t="s">
        <v>14</v>
      </c>
      <c r="E11" s="54">
        <v>6</v>
      </c>
      <c r="F11" s="54"/>
      <c r="G11" s="33"/>
    </row>
    <row r="12" spans="1:7" ht="15.75" thickBot="1" x14ac:dyDescent="0.3">
      <c r="A12" s="50" t="s">
        <v>15</v>
      </c>
      <c r="B12" s="48"/>
      <c r="C12" s="48"/>
      <c r="D12" s="48"/>
      <c r="E12" s="48"/>
      <c r="F12" s="49"/>
      <c r="G12" s="51"/>
    </row>
    <row r="13" spans="1:7" ht="15.75" thickBot="1" x14ac:dyDescent="0.3">
      <c r="A13" s="14" t="s">
        <v>35</v>
      </c>
      <c r="B13" s="52"/>
      <c r="C13" s="19" t="s">
        <v>16</v>
      </c>
      <c r="D13" s="20"/>
      <c r="E13" s="20"/>
      <c r="F13" s="20"/>
      <c r="G13" s="21"/>
    </row>
    <row r="14" spans="1:7" ht="23.25" thickBot="1" x14ac:dyDescent="0.3">
      <c r="A14" s="15">
        <v>6</v>
      </c>
      <c r="B14" s="10" t="s">
        <v>17</v>
      </c>
      <c r="C14" s="2" t="s">
        <v>54</v>
      </c>
      <c r="D14" s="10" t="s">
        <v>43</v>
      </c>
      <c r="E14" s="54">
        <v>2525.79</v>
      </c>
      <c r="F14" s="54"/>
      <c r="G14" s="33"/>
    </row>
    <row r="15" spans="1:7" x14ac:dyDescent="0.25">
      <c r="A15" s="25">
        <f>A14+1</f>
        <v>7</v>
      </c>
      <c r="B15" s="37" t="s">
        <v>18</v>
      </c>
      <c r="C15" s="27" t="s">
        <v>19</v>
      </c>
      <c r="D15" s="29" t="s">
        <v>62</v>
      </c>
      <c r="E15" s="55">
        <v>913.32</v>
      </c>
      <c r="F15" s="55"/>
      <c r="G15" s="34"/>
    </row>
    <row r="16" spans="1:7" ht="30" customHeight="1" thickBot="1" x14ac:dyDescent="0.3">
      <c r="A16" s="26"/>
      <c r="B16" s="38"/>
      <c r="C16" s="28"/>
      <c r="D16" s="30"/>
      <c r="E16" s="56"/>
      <c r="F16" s="56"/>
      <c r="G16" s="35"/>
    </row>
    <row r="17" spans="1:7" ht="30" customHeight="1" thickBot="1" x14ac:dyDescent="0.3">
      <c r="A17" s="15">
        <v>8</v>
      </c>
      <c r="B17" s="10" t="s">
        <v>20</v>
      </c>
      <c r="C17" s="2" t="s">
        <v>21</v>
      </c>
      <c r="D17" s="10" t="s">
        <v>43</v>
      </c>
      <c r="E17" s="54">
        <f>E14</f>
        <v>2525.79</v>
      </c>
      <c r="F17" s="54"/>
      <c r="G17" s="33"/>
    </row>
    <row r="18" spans="1:7" ht="33" customHeight="1" thickBot="1" x14ac:dyDescent="0.3">
      <c r="A18" s="15">
        <v>9</v>
      </c>
      <c r="B18" s="39" t="s">
        <v>25</v>
      </c>
      <c r="C18" s="3" t="s">
        <v>53</v>
      </c>
      <c r="D18" s="10" t="s">
        <v>43</v>
      </c>
      <c r="E18" s="57">
        <v>2122.4</v>
      </c>
      <c r="F18" s="57"/>
      <c r="G18" s="33"/>
    </row>
    <row r="19" spans="1:7" ht="33" customHeight="1" thickBot="1" x14ac:dyDescent="0.3">
      <c r="A19" s="15">
        <v>10</v>
      </c>
      <c r="B19" s="39" t="s">
        <v>25</v>
      </c>
      <c r="C19" s="3" t="s">
        <v>61</v>
      </c>
      <c r="D19" s="10" t="s">
        <v>43</v>
      </c>
      <c r="E19" s="57">
        <v>403.39</v>
      </c>
      <c r="F19" s="57"/>
      <c r="G19" s="33"/>
    </row>
    <row r="20" spans="1:7" ht="15.75" thickBot="1" x14ac:dyDescent="0.3">
      <c r="A20" s="47" t="s">
        <v>22</v>
      </c>
      <c r="B20" s="48"/>
      <c r="C20" s="48"/>
      <c r="D20" s="48"/>
      <c r="E20" s="48"/>
      <c r="F20" s="49"/>
      <c r="G20" s="51"/>
    </row>
    <row r="21" spans="1:7" ht="15.75" thickBot="1" x14ac:dyDescent="0.3">
      <c r="A21" s="8" t="s">
        <v>44</v>
      </c>
      <c r="B21" s="36"/>
      <c r="C21" s="19" t="s">
        <v>23</v>
      </c>
      <c r="D21" s="20"/>
      <c r="E21" s="20"/>
      <c r="F21" s="20"/>
      <c r="G21" s="21"/>
    </row>
    <row r="22" spans="1:7" ht="34.5" thickBot="1" x14ac:dyDescent="0.3">
      <c r="A22" s="16">
        <v>11</v>
      </c>
      <c r="B22" s="10" t="s">
        <v>59</v>
      </c>
      <c r="C22" s="2" t="s">
        <v>60</v>
      </c>
      <c r="D22" s="10" t="s">
        <v>43</v>
      </c>
      <c r="E22" s="54">
        <v>403.39</v>
      </c>
      <c r="F22" s="54"/>
      <c r="G22" s="33"/>
    </row>
    <row r="23" spans="1:7" ht="34.5" thickBot="1" x14ac:dyDescent="0.3">
      <c r="A23" s="16">
        <v>12</v>
      </c>
      <c r="B23" s="10" t="s">
        <v>24</v>
      </c>
      <c r="C23" s="2" t="s">
        <v>55</v>
      </c>
      <c r="D23" s="10" t="s">
        <v>43</v>
      </c>
      <c r="E23" s="54">
        <v>777.76</v>
      </c>
      <c r="F23" s="54"/>
      <c r="G23" s="33"/>
    </row>
    <row r="24" spans="1:7" ht="36" customHeight="1" thickBot="1" x14ac:dyDescent="0.3">
      <c r="A24" s="12">
        <v>13</v>
      </c>
      <c r="B24" s="12" t="s">
        <v>25</v>
      </c>
      <c r="C24" s="3" t="s">
        <v>56</v>
      </c>
      <c r="D24" s="10" t="s">
        <v>43</v>
      </c>
      <c r="E24" s="57">
        <v>1344.64</v>
      </c>
      <c r="F24" s="57"/>
      <c r="G24" s="33"/>
    </row>
    <row r="25" spans="1:7" ht="15.75" thickBot="1" x14ac:dyDescent="0.3">
      <c r="A25" s="50" t="s">
        <v>49</v>
      </c>
      <c r="B25" s="48"/>
      <c r="C25" s="48"/>
      <c r="D25" s="48"/>
      <c r="E25" s="48"/>
      <c r="F25" s="49"/>
      <c r="G25" s="51"/>
    </row>
    <row r="26" spans="1:7" ht="15.75" thickBot="1" x14ac:dyDescent="0.3">
      <c r="A26" s="8" t="s">
        <v>45</v>
      </c>
      <c r="B26" s="36"/>
      <c r="C26" s="19" t="s">
        <v>36</v>
      </c>
      <c r="D26" s="20"/>
      <c r="E26" s="20"/>
      <c r="F26" s="20"/>
      <c r="G26" s="21"/>
    </row>
    <row r="27" spans="1:7" ht="23.25" thickBot="1" x14ac:dyDescent="0.3">
      <c r="A27" s="16">
        <v>14</v>
      </c>
      <c r="B27" s="10" t="s">
        <v>46</v>
      </c>
      <c r="C27" s="2" t="s">
        <v>47</v>
      </c>
      <c r="D27" s="10" t="s">
        <v>42</v>
      </c>
      <c r="E27" s="54">
        <v>288.31</v>
      </c>
      <c r="F27" s="54"/>
      <c r="G27" s="33"/>
    </row>
    <row r="28" spans="1:7" ht="23.25" thickBot="1" x14ac:dyDescent="0.3">
      <c r="A28" s="16">
        <v>15</v>
      </c>
      <c r="B28" s="10" t="s">
        <v>38</v>
      </c>
      <c r="C28" s="2" t="s">
        <v>39</v>
      </c>
      <c r="D28" s="10" t="s">
        <v>62</v>
      </c>
      <c r="E28" s="54">
        <f>288.31*0.065</f>
        <v>18.74015</v>
      </c>
      <c r="F28" s="54"/>
      <c r="G28" s="33"/>
    </row>
    <row r="29" spans="1:7" ht="33" customHeight="1" thickBot="1" x14ac:dyDescent="0.3">
      <c r="A29" s="12">
        <v>16</v>
      </c>
      <c r="B29" s="12" t="s">
        <v>41</v>
      </c>
      <c r="C29" s="3" t="s">
        <v>40</v>
      </c>
      <c r="D29" s="12" t="s">
        <v>42</v>
      </c>
      <c r="E29" s="57">
        <v>288.31</v>
      </c>
      <c r="F29" s="57"/>
      <c r="G29" s="33"/>
    </row>
    <row r="30" spans="1:7" ht="15.75" thickBot="1" x14ac:dyDescent="0.3">
      <c r="A30" s="50" t="s">
        <v>37</v>
      </c>
      <c r="B30" s="48"/>
      <c r="C30" s="48"/>
      <c r="D30" s="48"/>
      <c r="E30" s="48"/>
      <c r="F30" s="49"/>
      <c r="G30" s="58"/>
    </row>
    <row r="31" spans="1:7" ht="15.75" thickBot="1" x14ac:dyDescent="0.3">
      <c r="A31" s="41" t="s">
        <v>50</v>
      </c>
      <c r="B31" s="42"/>
      <c r="C31" s="42"/>
      <c r="D31" s="42"/>
      <c r="E31" s="42"/>
      <c r="F31" s="42"/>
      <c r="G31" s="59"/>
    </row>
    <row r="32" spans="1:7" ht="15.75" thickBot="1" x14ac:dyDescent="0.3">
      <c r="A32" s="43" t="s">
        <v>51</v>
      </c>
      <c r="B32" s="44"/>
      <c r="C32" s="44"/>
      <c r="D32" s="44"/>
      <c r="E32" s="44"/>
      <c r="F32" s="44"/>
      <c r="G32" s="59"/>
    </row>
    <row r="33" spans="1:7" ht="15.75" thickBot="1" x14ac:dyDescent="0.3">
      <c r="A33" s="45" t="s">
        <v>52</v>
      </c>
      <c r="B33" s="46"/>
      <c r="C33" s="46"/>
      <c r="D33" s="46"/>
      <c r="E33" s="46"/>
      <c r="F33" s="46"/>
      <c r="G33" s="59"/>
    </row>
  </sheetData>
  <mergeCells count="21">
    <mergeCell ref="A20:F20"/>
    <mergeCell ref="C21:G21"/>
    <mergeCell ref="A25:F25"/>
    <mergeCell ref="C26:G26"/>
    <mergeCell ref="A33:F33"/>
    <mergeCell ref="A32:F32"/>
    <mergeCell ref="G15:G16"/>
    <mergeCell ref="A30:F30"/>
    <mergeCell ref="A15:A16"/>
    <mergeCell ref="B15:B16"/>
    <mergeCell ref="C15:C16"/>
    <mergeCell ref="D15:D16"/>
    <mergeCell ref="E15:E16"/>
    <mergeCell ref="F15:F16"/>
    <mergeCell ref="A31:F31"/>
    <mergeCell ref="C13:G13"/>
    <mergeCell ref="A1:G1"/>
    <mergeCell ref="A3:G3"/>
    <mergeCell ref="A5:G5"/>
    <mergeCell ref="C6:G6"/>
    <mergeCell ref="A12:F12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KI</vt:lpstr>
      <vt:lpstr>KO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Tomek</cp:lastModifiedBy>
  <cp:lastPrinted>2018-07-17T09:29:25Z</cp:lastPrinted>
  <dcterms:created xsi:type="dcterms:W3CDTF">2016-12-22T17:31:24Z</dcterms:created>
  <dcterms:modified xsi:type="dcterms:W3CDTF">2018-07-17T09:48:37Z</dcterms:modified>
</cp:coreProperties>
</file>